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active files\"/>
    </mc:Choice>
  </mc:AlternateContent>
  <xr:revisionPtr revIDLastSave="0" documentId="13_ncr:1_{B51914B0-1426-43B0-864A-E30565805096}" xr6:coauthVersionLast="45" xr6:coauthVersionMax="45" xr10:uidLastSave="{00000000-0000-0000-0000-000000000000}"/>
  <bookViews>
    <workbookView xWindow="360" yWindow="264" windowWidth="15072" windowHeight="10536" xr2:uid="{00000000-000D-0000-FFFF-FFFF00000000}"/>
  </bookViews>
  <sheets>
    <sheet name="Calculation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2" i="1" l="1"/>
  <c r="J62" i="1"/>
  <c r="K15" i="1" l="1"/>
  <c r="J15" i="1"/>
  <c r="K14" i="1"/>
  <c r="J14" i="1"/>
  <c r="K13" i="1"/>
  <c r="J13" i="1"/>
  <c r="J59" i="1"/>
  <c r="K55" i="1"/>
  <c r="J55" i="1"/>
  <c r="K11" i="1"/>
  <c r="J11" i="1"/>
  <c r="J9" i="1"/>
  <c r="K9" i="1"/>
  <c r="J4" i="1"/>
  <c r="K4" i="1"/>
  <c r="J5" i="1"/>
  <c r="K5" i="1"/>
  <c r="J6" i="1"/>
  <c r="K6" i="1"/>
  <c r="J8" i="1"/>
  <c r="K8" i="1"/>
  <c r="K21" i="1"/>
  <c r="J21" i="1"/>
  <c r="K67" i="1"/>
  <c r="J67" i="1"/>
  <c r="K59" i="1"/>
  <c r="K58" i="1"/>
  <c r="J58" i="1"/>
  <c r="K57" i="1"/>
  <c r="J57" i="1"/>
  <c r="K56" i="1"/>
  <c r="J56" i="1"/>
  <c r="K54" i="1"/>
  <c r="J54" i="1"/>
  <c r="K53" i="1"/>
  <c r="J53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39" i="1"/>
  <c r="J39" i="1"/>
  <c r="K38" i="1"/>
  <c r="J38" i="1"/>
  <c r="K37" i="1"/>
  <c r="J37" i="1"/>
  <c r="K36" i="1"/>
  <c r="J36" i="1"/>
  <c r="K35" i="1"/>
  <c r="J35" i="1"/>
  <c r="K34" i="1"/>
  <c r="J34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10" i="1"/>
  <c r="K18" i="1"/>
  <c r="K19" i="1"/>
  <c r="K20" i="1"/>
  <c r="K22" i="1"/>
  <c r="J10" i="1"/>
  <c r="J18" i="1"/>
  <c r="J19" i="1"/>
  <c r="J20" i="1"/>
  <c r="J22" i="1"/>
  <c r="K3" i="1"/>
  <c r="J3" i="1"/>
  <c r="E76" i="1"/>
  <c r="K76" i="1" s="1"/>
  <c r="E75" i="1"/>
  <c r="K75" i="1" s="1"/>
  <c r="J75" i="1" l="1"/>
  <c r="J76" i="1"/>
  <c r="J69" i="1"/>
  <c r="K69" i="1"/>
  <c r="K71" i="1" l="1"/>
  <c r="K77" i="1"/>
  <c r="K78" i="1" s="1"/>
  <c r="J71" i="1"/>
  <c r="J77" i="1"/>
  <c r="J82" i="1" s="1"/>
  <c r="J78" i="1" l="1"/>
</calcChain>
</file>

<file path=xl/sharedStrings.xml><?xml version="1.0" encoding="utf-8"?>
<sst xmlns="http://schemas.openxmlformats.org/spreadsheetml/2006/main" count="91" uniqueCount="77">
  <si>
    <t>LIGHTING</t>
  </si>
  <si>
    <t xml:space="preserve">Anchor Light </t>
  </si>
  <si>
    <t xml:space="preserve">Compass Light </t>
  </si>
  <si>
    <t xml:space="preserve">Spreader Lights </t>
  </si>
  <si>
    <t xml:space="preserve">Spotlight </t>
  </si>
  <si>
    <t>INSTRUMENTS</t>
  </si>
  <si>
    <t xml:space="preserve">Autopilot </t>
  </si>
  <si>
    <t xml:space="preserve">Wind Speed indicator </t>
  </si>
  <si>
    <t xml:space="preserve">Radar </t>
  </si>
  <si>
    <t>RADIO ETC</t>
  </si>
  <si>
    <t xml:space="preserve">SSB Radio (receive) </t>
  </si>
  <si>
    <t xml:space="preserve">SSB Radio (transmit) </t>
  </si>
  <si>
    <t xml:space="preserve">VHF Radio (receive) </t>
  </si>
  <si>
    <t xml:space="preserve">VHF Radio (transmit) </t>
  </si>
  <si>
    <t>CABIN</t>
  </si>
  <si>
    <t xml:space="preserve">Propane Electric Shut-Off </t>
  </si>
  <si>
    <t xml:space="preserve">Cabin Fan </t>
  </si>
  <si>
    <t xml:space="preserve">Fresh Water Pump </t>
  </si>
  <si>
    <t xml:space="preserve">Bilge Pump </t>
  </si>
  <si>
    <t xml:space="preserve">Deck Wash Pump </t>
  </si>
  <si>
    <t>Stereo</t>
  </si>
  <si>
    <t>Refrigeration</t>
  </si>
  <si>
    <t>Freezer</t>
  </si>
  <si>
    <t>AIS</t>
  </si>
  <si>
    <t>Plotter</t>
  </si>
  <si>
    <t>Sat Phone</t>
  </si>
  <si>
    <t>Laptop</t>
  </si>
  <si>
    <t>Hard Drives</t>
  </si>
  <si>
    <t>Wifi Antenna</t>
  </si>
  <si>
    <t>Underwater Lights</t>
  </si>
  <si>
    <t>Salt Water Pump</t>
  </si>
  <si>
    <t>Amps</t>
  </si>
  <si>
    <t>Quanity at Anchor</t>
  </si>
  <si>
    <t>Hours/Day at Anchor</t>
  </si>
  <si>
    <t>Quantity Underway</t>
  </si>
  <si>
    <t>Hours/Day Underway</t>
  </si>
  <si>
    <t>Equipment</t>
  </si>
  <si>
    <t>Watts</t>
  </si>
  <si>
    <t>Courtsey Lights (LED)</t>
  </si>
  <si>
    <t>Electric Head</t>
  </si>
  <si>
    <t>Shower Pump</t>
  </si>
  <si>
    <t>Transducer</t>
  </si>
  <si>
    <t>Pactor Modem</t>
  </si>
  <si>
    <t>inReach</t>
  </si>
  <si>
    <t>Cockpit Fridge</t>
  </si>
  <si>
    <t>Amp Hours at Anchor</t>
  </si>
  <si>
    <t>Amp Hours Underway</t>
  </si>
  <si>
    <t>Total per Hour</t>
  </si>
  <si>
    <t>Volts</t>
  </si>
  <si>
    <t xml:space="preserve">TV 28" </t>
  </si>
  <si>
    <t>Solar pannels</t>
  </si>
  <si>
    <t>Hydro generator</t>
  </si>
  <si>
    <t xml:space="preserve"> </t>
  </si>
  <si>
    <t>Deck light</t>
  </si>
  <si>
    <t>Navigation lights sail</t>
  </si>
  <si>
    <t>Navigation lights motor</t>
  </si>
  <si>
    <t>Salon lights 6 pcs</t>
  </si>
  <si>
    <t>Salon lights 3 pcs</t>
  </si>
  <si>
    <t>Salon LED Light strips</t>
  </si>
  <si>
    <t>Cockpit lights</t>
  </si>
  <si>
    <t xml:space="preserve">Water Maker (60 l/hr 12-volt) </t>
  </si>
  <si>
    <t>Ipad</t>
  </si>
  <si>
    <t>Hull lights owner</t>
  </si>
  <si>
    <t>Hull lights guest 1</t>
  </si>
  <si>
    <t>Hull lights guest 2</t>
  </si>
  <si>
    <t>Windlass</t>
  </si>
  <si>
    <t>qty=0.7, compresor on 70% of time</t>
  </si>
  <si>
    <t>Installed (1=yes)</t>
  </si>
  <si>
    <t>Total day balance</t>
  </si>
  <si>
    <t>chargers</t>
  </si>
  <si>
    <t>time to charge</t>
  </si>
  <si>
    <t>Amp</t>
  </si>
  <si>
    <t>Watermaker 60 l/hr</t>
  </si>
  <si>
    <t>Total per Day</t>
  </si>
  <si>
    <t>Ah</t>
  </si>
  <si>
    <t>Powe Supply</t>
  </si>
  <si>
    <t>Hour per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</si>
</sst>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Fill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5" fillId="0" borderId="1" xfId="0" applyFont="1" applyFill="1" applyBorder="1"/>
    <xf numFmtId="0" fontId="5" fillId="0" borderId="0" xfId="0" applyFont="1" applyFill="1" applyBorder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4" fillId="3" borderId="1" xfId="0" applyFont="1" applyFill="1" applyBorder="1"/>
    <xf numFmtId="0" fontId="0" fillId="3" borderId="0" xfId="0" applyFont="1" applyFill="1" applyAlignment="1">
      <alignment horizontal="center"/>
    </xf>
    <xf numFmtId="2" fontId="3" fillId="0" borderId="0" xfId="2" applyNumberFormat="1" applyFont="1" applyAlignment="1">
      <alignment horizontal="center"/>
    </xf>
    <xf numFmtId="2" fontId="0" fillId="0" borderId="0" xfId="2" applyNumberFormat="1" applyFont="1" applyAlignment="1">
      <alignment horizontal="center"/>
    </xf>
    <xf numFmtId="0" fontId="0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/>
    </xf>
    <xf numFmtId="0" fontId="0" fillId="4" borderId="4" xfId="0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" fontId="3" fillId="6" borderId="0" xfId="0" applyNumberFormat="1" applyFont="1" applyFill="1" applyAlignment="1">
      <alignment horizontal="center"/>
    </xf>
    <xf numFmtId="1" fontId="3" fillId="7" borderId="0" xfId="0" applyNumberFormat="1" applyFont="1" applyFill="1" applyAlignment="1">
      <alignment horizontal="center"/>
    </xf>
    <xf numFmtId="0" fontId="4" fillId="3" borderId="2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0" borderId="8" xfId="0" applyFont="1" applyFill="1" applyBorder="1"/>
    <xf numFmtId="0" fontId="5" fillId="0" borderId="8" xfId="0" applyFont="1" applyFill="1" applyBorder="1" applyAlignment="1">
      <alignment horizontal="center"/>
    </xf>
    <xf numFmtId="1" fontId="5" fillId="0" borderId="8" xfId="0" applyNumberFormat="1" applyFont="1" applyFill="1" applyBorder="1" applyAlignment="1">
      <alignment horizontal="center" vertical="center"/>
    </xf>
    <xf numFmtId="1" fontId="0" fillId="0" borderId="8" xfId="0" applyNumberFormat="1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5" fillId="0" borderId="8" xfId="0" applyFont="1" applyFill="1" applyBorder="1" applyAlignment="1">
      <alignment horizontal="center" vertical="center"/>
    </xf>
    <xf numFmtId="0" fontId="0" fillId="8" borderId="2" xfId="0" applyFont="1" applyFill="1" applyBorder="1" applyAlignment="1">
      <alignment horizontal="left"/>
    </xf>
    <xf numFmtId="0" fontId="0" fillId="8" borderId="3" xfId="0" applyFont="1" applyFill="1" applyBorder="1" applyAlignment="1">
      <alignment horizontal="center"/>
    </xf>
    <xf numFmtId="0" fontId="0" fillId="8" borderId="5" xfId="0" applyFont="1" applyFill="1" applyBorder="1" applyAlignment="1">
      <alignment horizontal="left"/>
    </xf>
    <xf numFmtId="165" fontId="0" fillId="8" borderId="6" xfId="0" applyNumberFormat="1" applyFont="1" applyFill="1" applyBorder="1" applyAlignment="1">
      <alignment horizontal="center"/>
    </xf>
  </cellXfs>
  <cellStyles count="3">
    <cellStyle name="Komma" xfId="2" builtinId="3"/>
    <cellStyle name="Normal 2" xfId="1" xr:uid="{00000000-0005-0000-0000-000001000000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82"/>
  <sheetViews>
    <sheetView tabSelected="1" zoomScale="70" zoomScaleNormal="70" zoomScalePageLayoutView="90" workbookViewId="0">
      <pane ySplit="1" topLeftCell="A38" activePane="bottomLeft" state="frozen"/>
      <selection pane="bottomLeft" activeCell="E21" sqref="E21"/>
    </sheetView>
  </sheetViews>
  <sheetFormatPr defaultColWidth="8.77734375" defaultRowHeight="14.4" x14ac:dyDescent="0.3"/>
  <cols>
    <col min="1" max="1" width="26.77734375" style="2" bestFit="1" customWidth="1"/>
    <col min="2" max="2" width="9.33203125" style="21" customWidth="1"/>
    <col min="3" max="3" width="12.109375" style="18" customWidth="1"/>
    <col min="4" max="4" width="13.77734375" style="18" customWidth="1"/>
    <col min="5" max="5" width="8.77734375" style="4"/>
    <col min="6" max="6" width="13.44140625" style="4" customWidth="1"/>
    <col min="7" max="7" width="14.33203125" style="4" customWidth="1"/>
    <col min="8" max="8" width="13" style="4" customWidth="1"/>
    <col min="9" max="9" width="14.6640625" style="4" customWidth="1"/>
    <col min="10" max="10" width="13.33203125" style="4" customWidth="1"/>
    <col min="11" max="11" width="14.6640625" style="4" customWidth="1"/>
    <col min="12" max="12" width="12.44140625" style="3" bestFit="1" customWidth="1"/>
    <col min="13" max="16384" width="8.77734375" style="3"/>
  </cols>
  <sheetData>
    <row r="1" spans="1:11" s="14" customFormat="1" ht="48" customHeight="1" x14ac:dyDescent="0.3">
      <c r="A1" s="8" t="s">
        <v>36</v>
      </c>
      <c r="B1" s="22" t="s">
        <v>67</v>
      </c>
      <c r="C1" s="15" t="s">
        <v>37</v>
      </c>
      <c r="D1" s="15" t="s">
        <v>48</v>
      </c>
      <c r="E1" s="9" t="s">
        <v>31</v>
      </c>
      <c r="F1" s="23" t="s">
        <v>32</v>
      </c>
      <c r="G1" s="24" t="s">
        <v>33</v>
      </c>
      <c r="H1" s="23" t="s">
        <v>34</v>
      </c>
      <c r="I1" s="24" t="s">
        <v>35</v>
      </c>
      <c r="J1" s="31" t="s">
        <v>45</v>
      </c>
      <c r="K1" s="32" t="s">
        <v>46</v>
      </c>
    </row>
    <row r="2" spans="1:11" x14ac:dyDescent="0.3">
      <c r="A2" s="10" t="s">
        <v>0</v>
      </c>
      <c r="B2" s="19"/>
      <c r="C2" s="16"/>
      <c r="D2" s="16"/>
      <c r="E2" s="11"/>
      <c r="F2" s="25"/>
      <c r="G2" s="26"/>
      <c r="H2" s="25"/>
      <c r="I2" s="26"/>
      <c r="J2" s="33"/>
      <c r="K2" s="34"/>
    </row>
    <row r="3" spans="1:11" x14ac:dyDescent="0.3">
      <c r="A3" s="6" t="s">
        <v>1</v>
      </c>
      <c r="B3" s="20">
        <v>1</v>
      </c>
      <c r="C3" s="17"/>
      <c r="D3" s="17"/>
      <c r="E3" s="4">
        <v>0.33</v>
      </c>
      <c r="F3" s="27">
        <v>1</v>
      </c>
      <c r="G3" s="28">
        <v>12</v>
      </c>
      <c r="H3" s="27">
        <v>0</v>
      </c>
      <c r="I3" s="28">
        <v>0</v>
      </c>
      <c r="J3" s="27">
        <f>E3*F3*G3*B3</f>
        <v>3.96</v>
      </c>
      <c r="K3" s="28">
        <f>E3*H3*I3*B3</f>
        <v>0</v>
      </c>
    </row>
    <row r="4" spans="1:11" x14ac:dyDescent="0.3">
      <c r="A4" s="6" t="s">
        <v>53</v>
      </c>
      <c r="B4" s="20">
        <v>1</v>
      </c>
      <c r="C4" s="17"/>
      <c r="D4" s="17"/>
      <c r="E4" s="4">
        <v>5</v>
      </c>
      <c r="F4" s="27">
        <v>0</v>
      </c>
      <c r="G4" s="28">
        <v>0</v>
      </c>
      <c r="H4" s="27">
        <v>1</v>
      </c>
      <c r="I4" s="28">
        <v>0.5</v>
      </c>
      <c r="J4" s="27">
        <f t="shared" ref="J4:J9" si="0">E4*F4*G4*B4</f>
        <v>0</v>
      </c>
      <c r="K4" s="28">
        <f t="shared" ref="K4:K9" si="1">E4*H4*I4*B4</f>
        <v>2.5</v>
      </c>
    </row>
    <row r="5" spans="1:11" x14ac:dyDescent="0.3">
      <c r="A5" s="6" t="s">
        <v>54</v>
      </c>
      <c r="B5" s="20">
        <v>1</v>
      </c>
      <c r="C5" s="17"/>
      <c r="D5" s="17"/>
      <c r="E5" s="4">
        <v>0.3</v>
      </c>
      <c r="F5" s="27">
        <v>0</v>
      </c>
      <c r="G5" s="28">
        <v>0</v>
      </c>
      <c r="H5" s="27">
        <v>1</v>
      </c>
      <c r="I5" s="28">
        <v>12</v>
      </c>
      <c r="J5" s="27">
        <f t="shared" si="0"/>
        <v>0</v>
      </c>
      <c r="K5" s="28">
        <f t="shared" si="1"/>
        <v>3.5999999999999996</v>
      </c>
    </row>
    <row r="6" spans="1:11" x14ac:dyDescent="0.3">
      <c r="A6" s="6" t="s">
        <v>55</v>
      </c>
      <c r="B6" s="20">
        <v>1</v>
      </c>
      <c r="C6" s="17"/>
      <c r="D6" s="17"/>
      <c r="E6" s="4">
        <v>0.5</v>
      </c>
      <c r="F6" s="27">
        <v>0</v>
      </c>
      <c r="G6" s="28">
        <v>0</v>
      </c>
      <c r="H6" s="27">
        <v>0</v>
      </c>
      <c r="I6" s="28">
        <v>0</v>
      </c>
      <c r="J6" s="27">
        <f t="shared" si="0"/>
        <v>0</v>
      </c>
      <c r="K6" s="28">
        <f t="shared" si="1"/>
        <v>0</v>
      </c>
    </row>
    <row r="7" spans="1:11" x14ac:dyDescent="0.3">
      <c r="A7" s="6"/>
      <c r="B7" s="20"/>
      <c r="C7" s="17"/>
      <c r="D7" s="17"/>
      <c r="F7" s="27"/>
      <c r="G7" s="28"/>
      <c r="H7" s="27"/>
      <c r="I7" s="28"/>
      <c r="J7" s="27"/>
      <c r="K7" s="28"/>
    </row>
    <row r="8" spans="1:11" x14ac:dyDescent="0.3">
      <c r="A8" s="6" t="s">
        <v>56</v>
      </c>
      <c r="B8" s="20">
        <v>1</v>
      </c>
      <c r="C8" s="17"/>
      <c r="D8" s="17"/>
      <c r="E8" s="4">
        <v>0.6</v>
      </c>
      <c r="F8" s="27">
        <v>1</v>
      </c>
      <c r="G8" s="28">
        <v>1</v>
      </c>
      <c r="H8" s="27">
        <v>0</v>
      </c>
      <c r="I8" s="28">
        <v>0</v>
      </c>
      <c r="J8" s="27">
        <f t="shared" si="0"/>
        <v>0.6</v>
      </c>
      <c r="K8" s="28">
        <f t="shared" si="1"/>
        <v>0</v>
      </c>
    </row>
    <row r="9" spans="1:11" x14ac:dyDescent="0.3">
      <c r="A9" s="6" t="s">
        <v>57</v>
      </c>
      <c r="B9" s="20">
        <v>1</v>
      </c>
      <c r="C9" s="17"/>
      <c r="D9" s="17"/>
      <c r="E9" s="4">
        <v>0.3</v>
      </c>
      <c r="F9" s="27">
        <v>1</v>
      </c>
      <c r="G9" s="28">
        <v>5</v>
      </c>
      <c r="H9" s="27">
        <v>1</v>
      </c>
      <c r="I9" s="28">
        <v>0.5</v>
      </c>
      <c r="J9" s="27">
        <f t="shared" si="0"/>
        <v>1.5</v>
      </c>
      <c r="K9" s="28">
        <f t="shared" si="1"/>
        <v>0.15</v>
      </c>
    </row>
    <row r="10" spans="1:11" x14ac:dyDescent="0.3">
      <c r="A10" s="6" t="s">
        <v>58</v>
      </c>
      <c r="B10" s="20">
        <v>1</v>
      </c>
      <c r="C10" s="17"/>
      <c r="D10" s="17"/>
      <c r="E10" s="4">
        <v>3.7</v>
      </c>
      <c r="F10" s="27">
        <v>0</v>
      </c>
      <c r="G10" s="28">
        <v>0</v>
      </c>
      <c r="H10" s="27">
        <v>0</v>
      </c>
      <c r="I10" s="28">
        <v>0</v>
      </c>
      <c r="J10" s="27">
        <f t="shared" ref="J10:J22" si="2">E10*F10*G10*B10</f>
        <v>0</v>
      </c>
      <c r="K10" s="28">
        <f t="shared" ref="K10:K22" si="3">E10*H10*I10*B10</f>
        <v>0</v>
      </c>
    </row>
    <row r="11" spans="1:11" x14ac:dyDescent="0.3">
      <c r="A11" s="6" t="s">
        <v>59</v>
      </c>
      <c r="B11" s="20">
        <v>1</v>
      </c>
      <c r="C11" s="17"/>
      <c r="D11" s="17"/>
      <c r="E11" s="4">
        <v>0.4</v>
      </c>
      <c r="F11" s="27">
        <v>1</v>
      </c>
      <c r="G11" s="28">
        <v>5</v>
      </c>
      <c r="H11" s="27">
        <v>0</v>
      </c>
      <c r="I11" s="28">
        <v>0</v>
      </c>
      <c r="J11" s="27">
        <f t="shared" ref="J11" si="4">E11*F11*G11*B11</f>
        <v>2</v>
      </c>
      <c r="K11" s="28">
        <f t="shared" ref="K11" si="5">E11*H11*I11*B11</f>
        <v>0</v>
      </c>
    </row>
    <row r="12" spans="1:11" x14ac:dyDescent="0.3">
      <c r="A12" s="6"/>
      <c r="B12" s="20"/>
      <c r="C12" s="17"/>
      <c r="D12" s="17"/>
      <c r="F12" s="27"/>
      <c r="G12" s="28"/>
      <c r="H12" s="27"/>
      <c r="I12" s="28"/>
      <c r="J12" s="27"/>
      <c r="K12" s="28"/>
    </row>
    <row r="13" spans="1:11" x14ac:dyDescent="0.3">
      <c r="A13" s="6" t="s">
        <v>62</v>
      </c>
      <c r="B13" s="20">
        <v>1</v>
      </c>
      <c r="C13" s="17"/>
      <c r="D13" s="17"/>
      <c r="E13" s="4">
        <v>0.8</v>
      </c>
      <c r="F13" s="27">
        <v>1</v>
      </c>
      <c r="G13" s="28">
        <v>1</v>
      </c>
      <c r="H13" s="27">
        <v>1</v>
      </c>
      <c r="I13" s="28">
        <v>1</v>
      </c>
      <c r="J13" s="27">
        <f t="shared" ref="J13:J15" si="6">E13*F13*G13*B13</f>
        <v>0.8</v>
      </c>
      <c r="K13" s="28">
        <f t="shared" ref="K13:K15" si="7">E13*H13*I13*B13</f>
        <v>0.8</v>
      </c>
    </row>
    <row r="14" spans="1:11" x14ac:dyDescent="0.3">
      <c r="A14" s="6" t="s">
        <v>63</v>
      </c>
      <c r="B14" s="20">
        <v>1</v>
      </c>
      <c r="C14" s="17"/>
      <c r="D14" s="17"/>
      <c r="E14" s="4">
        <v>0.5</v>
      </c>
      <c r="F14" s="27">
        <v>1</v>
      </c>
      <c r="G14" s="28">
        <v>1</v>
      </c>
      <c r="H14" s="27">
        <v>1</v>
      </c>
      <c r="I14" s="28">
        <v>1</v>
      </c>
      <c r="J14" s="27">
        <f t="shared" si="6"/>
        <v>0.5</v>
      </c>
      <c r="K14" s="28">
        <f t="shared" si="7"/>
        <v>0.5</v>
      </c>
    </row>
    <row r="15" spans="1:11" x14ac:dyDescent="0.3">
      <c r="A15" s="6" t="s">
        <v>64</v>
      </c>
      <c r="B15" s="20">
        <v>1</v>
      </c>
      <c r="C15" s="17"/>
      <c r="D15" s="17"/>
      <c r="E15" s="4">
        <v>0.5</v>
      </c>
      <c r="F15" s="27">
        <v>1</v>
      </c>
      <c r="G15" s="28">
        <v>1</v>
      </c>
      <c r="H15" s="27">
        <v>1</v>
      </c>
      <c r="I15" s="28">
        <v>1</v>
      </c>
      <c r="J15" s="27">
        <f t="shared" si="6"/>
        <v>0.5</v>
      </c>
      <c r="K15" s="28">
        <f t="shared" si="7"/>
        <v>0.5</v>
      </c>
    </row>
    <row r="16" spans="1:11" x14ac:dyDescent="0.3">
      <c r="A16" s="6"/>
      <c r="B16" s="20"/>
      <c r="C16" s="17"/>
      <c r="D16" s="17"/>
      <c r="F16" s="27"/>
      <c r="G16" s="28"/>
      <c r="H16" s="27"/>
      <c r="I16" s="28"/>
      <c r="J16" s="27"/>
      <c r="K16" s="28"/>
    </row>
    <row r="17" spans="1:11" x14ac:dyDescent="0.3">
      <c r="A17" s="6"/>
      <c r="B17" s="20"/>
      <c r="C17" s="17"/>
      <c r="D17" s="17"/>
      <c r="F17" s="27"/>
      <c r="G17" s="28"/>
      <c r="H17" s="27"/>
      <c r="I17" s="28"/>
      <c r="J17" s="27"/>
      <c r="K17" s="28"/>
    </row>
    <row r="18" spans="1:11" x14ac:dyDescent="0.3">
      <c r="A18" s="6" t="s">
        <v>2</v>
      </c>
      <c r="B18" s="20">
        <v>1</v>
      </c>
      <c r="C18" s="17"/>
      <c r="D18" s="17"/>
      <c r="E18" s="5">
        <v>0.1</v>
      </c>
      <c r="F18" s="27">
        <v>0</v>
      </c>
      <c r="G18" s="28">
        <v>0</v>
      </c>
      <c r="H18" s="27">
        <v>1</v>
      </c>
      <c r="I18" s="28">
        <v>12</v>
      </c>
      <c r="J18" s="27">
        <f t="shared" si="2"/>
        <v>0</v>
      </c>
      <c r="K18" s="28">
        <f t="shared" si="3"/>
        <v>1.2000000000000002</v>
      </c>
    </row>
    <row r="19" spans="1:11" x14ac:dyDescent="0.3">
      <c r="A19" s="6" t="s">
        <v>3</v>
      </c>
      <c r="B19" s="20">
        <v>0</v>
      </c>
      <c r="C19" s="17"/>
      <c r="D19" s="17"/>
      <c r="E19" s="5">
        <v>0</v>
      </c>
      <c r="F19" s="27">
        <v>0</v>
      </c>
      <c r="G19" s="28">
        <v>0</v>
      </c>
      <c r="H19" s="27">
        <v>0</v>
      </c>
      <c r="I19" s="28">
        <v>0</v>
      </c>
      <c r="J19" s="27">
        <f t="shared" si="2"/>
        <v>0</v>
      </c>
      <c r="K19" s="28">
        <f t="shared" si="3"/>
        <v>0</v>
      </c>
    </row>
    <row r="20" spans="1:11" x14ac:dyDescent="0.3">
      <c r="A20" s="6" t="s">
        <v>4</v>
      </c>
      <c r="B20" s="20">
        <v>0</v>
      </c>
      <c r="C20" s="17"/>
      <c r="D20" s="17"/>
      <c r="E20" s="5">
        <v>0</v>
      </c>
      <c r="F20" s="27">
        <v>0</v>
      </c>
      <c r="G20" s="28">
        <v>0</v>
      </c>
      <c r="H20" s="27">
        <v>0</v>
      </c>
      <c r="I20" s="28">
        <v>0</v>
      </c>
      <c r="J20" s="27">
        <f t="shared" si="2"/>
        <v>0</v>
      </c>
      <c r="K20" s="28">
        <f t="shared" si="3"/>
        <v>0</v>
      </c>
    </row>
    <row r="21" spans="1:11" x14ac:dyDescent="0.3">
      <c r="A21" s="6" t="s">
        <v>29</v>
      </c>
      <c r="B21" s="20">
        <v>1</v>
      </c>
      <c r="C21" s="17"/>
      <c r="D21" s="17" t="s">
        <v>52</v>
      </c>
      <c r="E21" s="4">
        <v>2.5</v>
      </c>
      <c r="F21" s="27">
        <v>2</v>
      </c>
      <c r="G21" s="28">
        <v>2</v>
      </c>
      <c r="H21" s="27">
        <v>0</v>
      </c>
      <c r="I21" s="28">
        <v>0</v>
      </c>
      <c r="J21" s="27">
        <f t="shared" ref="J21" si="8">E21*F21*G21*B21</f>
        <v>10</v>
      </c>
      <c r="K21" s="28">
        <f t="shared" ref="K21" si="9">E21*H21*I21*B21</f>
        <v>0</v>
      </c>
    </row>
    <row r="22" spans="1:11" x14ac:dyDescent="0.3">
      <c r="A22" s="6" t="s">
        <v>38</v>
      </c>
      <c r="B22" s="20">
        <v>1</v>
      </c>
      <c r="C22" s="17"/>
      <c r="D22" s="17" t="s">
        <v>52</v>
      </c>
      <c r="E22" s="4">
        <v>2.4</v>
      </c>
      <c r="F22" s="27">
        <v>1</v>
      </c>
      <c r="G22" s="28">
        <v>3</v>
      </c>
      <c r="H22" s="27">
        <v>0</v>
      </c>
      <c r="I22" s="28">
        <v>0</v>
      </c>
      <c r="J22" s="27">
        <f t="shared" si="2"/>
        <v>7.1999999999999993</v>
      </c>
      <c r="K22" s="28">
        <f t="shared" si="3"/>
        <v>0</v>
      </c>
    </row>
    <row r="23" spans="1:11" x14ac:dyDescent="0.3">
      <c r="A23" s="6"/>
      <c r="B23" s="20"/>
      <c r="C23" s="17"/>
      <c r="D23" s="17"/>
      <c r="F23" s="27"/>
      <c r="G23" s="28"/>
      <c r="H23" s="27"/>
      <c r="I23" s="28"/>
      <c r="J23" s="27"/>
      <c r="K23" s="28"/>
    </row>
    <row r="24" spans="1:11" x14ac:dyDescent="0.3">
      <c r="A24" s="10" t="s">
        <v>5</v>
      </c>
      <c r="B24" s="19"/>
      <c r="C24" s="16"/>
      <c r="D24" s="16"/>
      <c r="E24" s="11"/>
      <c r="F24" s="25"/>
      <c r="G24" s="26"/>
      <c r="H24" s="25"/>
      <c r="I24" s="26"/>
      <c r="J24" s="33"/>
      <c r="K24" s="34"/>
    </row>
    <row r="25" spans="1:11" x14ac:dyDescent="0.3">
      <c r="A25" s="6" t="s">
        <v>6</v>
      </c>
      <c r="B25" s="20">
        <v>1</v>
      </c>
      <c r="C25" s="17"/>
      <c r="D25" s="17"/>
      <c r="E25" s="5">
        <v>4</v>
      </c>
      <c r="F25" s="27">
        <v>0</v>
      </c>
      <c r="G25" s="28">
        <v>0</v>
      </c>
      <c r="H25" s="27">
        <v>1</v>
      </c>
      <c r="I25" s="28">
        <v>24</v>
      </c>
      <c r="J25" s="27">
        <f t="shared" ref="J25:J31" si="10">E25*F25*G25*B25</f>
        <v>0</v>
      </c>
      <c r="K25" s="28">
        <f t="shared" ref="K25:K31" si="11">E25*H25*I25*B25</f>
        <v>96</v>
      </c>
    </row>
    <row r="26" spans="1:11" x14ac:dyDescent="0.3">
      <c r="A26" s="6" t="s">
        <v>41</v>
      </c>
      <c r="B26" s="20">
        <v>1</v>
      </c>
      <c r="C26" s="17"/>
      <c r="D26" s="17"/>
      <c r="E26" s="5">
        <v>0.1</v>
      </c>
      <c r="F26" s="27">
        <v>0</v>
      </c>
      <c r="G26" s="28">
        <v>0</v>
      </c>
      <c r="H26" s="27">
        <v>1</v>
      </c>
      <c r="I26" s="28">
        <v>24</v>
      </c>
      <c r="J26" s="27">
        <f t="shared" si="10"/>
        <v>0</v>
      </c>
      <c r="K26" s="28">
        <f t="shared" si="11"/>
        <v>2.4000000000000004</v>
      </c>
    </row>
    <row r="27" spans="1:11" x14ac:dyDescent="0.3">
      <c r="A27" s="6" t="s">
        <v>7</v>
      </c>
      <c r="B27" s="20">
        <v>1</v>
      </c>
      <c r="C27" s="17"/>
      <c r="D27" s="17"/>
      <c r="E27" s="5">
        <v>0.1</v>
      </c>
      <c r="F27" s="27">
        <v>0</v>
      </c>
      <c r="G27" s="28">
        <v>0</v>
      </c>
      <c r="H27" s="27">
        <v>1</v>
      </c>
      <c r="I27" s="28">
        <v>24</v>
      </c>
      <c r="J27" s="27">
        <f t="shared" si="10"/>
        <v>0</v>
      </c>
      <c r="K27" s="28">
        <f t="shared" si="11"/>
        <v>2.4000000000000004</v>
      </c>
    </row>
    <row r="28" spans="1:11" x14ac:dyDescent="0.3">
      <c r="A28" s="6" t="s">
        <v>25</v>
      </c>
      <c r="B28" s="20">
        <v>1</v>
      </c>
      <c r="C28" s="17"/>
      <c r="D28" s="17"/>
      <c r="E28" s="5">
        <v>0.26</v>
      </c>
      <c r="F28" s="27">
        <v>1</v>
      </c>
      <c r="G28" s="28">
        <v>0.5</v>
      </c>
      <c r="H28" s="27">
        <v>1</v>
      </c>
      <c r="I28" s="28">
        <v>2</v>
      </c>
      <c r="J28" s="27">
        <f t="shared" si="10"/>
        <v>0.13</v>
      </c>
      <c r="K28" s="28">
        <f t="shared" si="11"/>
        <v>0.52</v>
      </c>
    </row>
    <row r="29" spans="1:11" x14ac:dyDescent="0.3">
      <c r="A29" s="6" t="s">
        <v>8</v>
      </c>
      <c r="B29" s="20">
        <v>1</v>
      </c>
      <c r="C29" s="17"/>
      <c r="D29" s="17"/>
      <c r="E29" s="5">
        <v>2</v>
      </c>
      <c r="F29" s="27">
        <v>0</v>
      </c>
      <c r="G29" s="28">
        <v>0</v>
      </c>
      <c r="H29" s="27">
        <v>1</v>
      </c>
      <c r="I29" s="28">
        <v>12</v>
      </c>
      <c r="J29" s="27">
        <f t="shared" si="10"/>
        <v>0</v>
      </c>
      <c r="K29" s="28">
        <f t="shared" si="11"/>
        <v>24</v>
      </c>
    </row>
    <row r="30" spans="1:11" x14ac:dyDescent="0.3">
      <c r="A30" s="6" t="s">
        <v>23</v>
      </c>
      <c r="B30" s="20">
        <v>1</v>
      </c>
      <c r="C30" s="17"/>
      <c r="D30" s="17"/>
      <c r="E30" s="4">
        <v>0.5</v>
      </c>
      <c r="F30" s="27">
        <v>0</v>
      </c>
      <c r="G30" s="28">
        <v>0</v>
      </c>
      <c r="H30" s="27">
        <v>1</v>
      </c>
      <c r="I30" s="28">
        <v>24</v>
      </c>
      <c r="J30" s="27">
        <f t="shared" si="10"/>
        <v>0</v>
      </c>
      <c r="K30" s="28">
        <f t="shared" si="11"/>
        <v>12</v>
      </c>
    </row>
    <row r="31" spans="1:11" x14ac:dyDescent="0.3">
      <c r="A31" s="6" t="s">
        <v>24</v>
      </c>
      <c r="B31" s="20">
        <v>1</v>
      </c>
      <c r="C31" s="17"/>
      <c r="D31" s="17"/>
      <c r="E31" s="4">
        <v>2.8</v>
      </c>
      <c r="F31" s="27">
        <v>0</v>
      </c>
      <c r="G31" s="28">
        <v>0</v>
      </c>
      <c r="H31" s="27">
        <v>1.5</v>
      </c>
      <c r="I31" s="28">
        <v>24</v>
      </c>
      <c r="J31" s="27">
        <f t="shared" si="10"/>
        <v>0</v>
      </c>
      <c r="K31" s="28">
        <f t="shared" si="11"/>
        <v>100.79999999999998</v>
      </c>
    </row>
    <row r="32" spans="1:11" x14ac:dyDescent="0.3">
      <c r="A32" s="6"/>
      <c r="B32" s="20"/>
      <c r="C32" s="17"/>
      <c r="D32" s="17"/>
      <c r="F32" s="27"/>
      <c r="G32" s="28"/>
      <c r="H32" s="27"/>
      <c r="I32" s="28"/>
      <c r="J32" s="27"/>
      <c r="K32" s="28"/>
    </row>
    <row r="33" spans="1:12" x14ac:dyDescent="0.3">
      <c r="A33" s="10" t="s">
        <v>9</v>
      </c>
      <c r="B33" s="19"/>
      <c r="C33" s="16"/>
      <c r="D33" s="16"/>
      <c r="E33" s="11"/>
      <c r="F33" s="25"/>
      <c r="G33" s="26"/>
      <c r="H33" s="25"/>
      <c r="I33" s="26"/>
      <c r="J33" s="33"/>
      <c r="K33" s="34"/>
    </row>
    <row r="34" spans="1:12" x14ac:dyDescent="0.3">
      <c r="A34" s="6" t="s">
        <v>10</v>
      </c>
      <c r="B34" s="20">
        <v>0</v>
      </c>
      <c r="C34" s="17"/>
      <c r="D34" s="17"/>
      <c r="E34" s="4">
        <v>3</v>
      </c>
      <c r="F34" s="27">
        <v>0</v>
      </c>
      <c r="G34" s="28">
        <v>0.25</v>
      </c>
      <c r="H34" s="27">
        <v>0</v>
      </c>
      <c r="I34" s="28">
        <v>0.25</v>
      </c>
      <c r="J34" s="27">
        <f t="shared" ref="J34:J39" si="12">E34*F34*G34*B34</f>
        <v>0</v>
      </c>
      <c r="K34" s="28">
        <f t="shared" ref="K34:K39" si="13">E34*H34*I34*B34</f>
        <v>0</v>
      </c>
    </row>
    <row r="35" spans="1:12" x14ac:dyDescent="0.3">
      <c r="A35" s="6" t="s">
        <v>11</v>
      </c>
      <c r="B35" s="20">
        <v>0</v>
      </c>
      <c r="C35" s="17"/>
      <c r="D35" s="17"/>
      <c r="E35" s="4">
        <v>30</v>
      </c>
      <c r="F35" s="27">
        <v>0</v>
      </c>
      <c r="G35" s="28">
        <v>0.25</v>
      </c>
      <c r="H35" s="27">
        <v>0</v>
      </c>
      <c r="I35" s="28">
        <v>0.25</v>
      </c>
      <c r="J35" s="27">
        <f t="shared" si="12"/>
        <v>0</v>
      </c>
      <c r="K35" s="28">
        <f t="shared" si="13"/>
        <v>0</v>
      </c>
    </row>
    <row r="36" spans="1:12" x14ac:dyDescent="0.3">
      <c r="A36" s="6" t="s">
        <v>12</v>
      </c>
      <c r="B36" s="20">
        <v>1</v>
      </c>
      <c r="C36" s="17"/>
      <c r="D36" s="17"/>
      <c r="E36" s="4">
        <v>0.5</v>
      </c>
      <c r="F36" s="27">
        <v>0</v>
      </c>
      <c r="G36" s="28">
        <v>0</v>
      </c>
      <c r="H36" s="27">
        <v>1</v>
      </c>
      <c r="I36" s="28">
        <v>24</v>
      </c>
      <c r="J36" s="27">
        <f t="shared" si="12"/>
        <v>0</v>
      </c>
      <c r="K36" s="28">
        <f t="shared" si="13"/>
        <v>12</v>
      </c>
    </row>
    <row r="37" spans="1:12" x14ac:dyDescent="0.3">
      <c r="A37" s="6" t="s">
        <v>13</v>
      </c>
      <c r="B37" s="20">
        <v>1</v>
      </c>
      <c r="C37" s="17"/>
      <c r="D37" s="17"/>
      <c r="E37" s="4">
        <v>5.0999999999999996</v>
      </c>
      <c r="F37" s="27">
        <v>0</v>
      </c>
      <c r="G37" s="28">
        <v>0</v>
      </c>
      <c r="H37" s="27">
        <v>1</v>
      </c>
      <c r="I37" s="28">
        <v>0.25</v>
      </c>
      <c r="J37" s="27">
        <f t="shared" si="12"/>
        <v>0</v>
      </c>
      <c r="K37" s="28">
        <f t="shared" si="13"/>
        <v>1.2749999999999999</v>
      </c>
    </row>
    <row r="38" spans="1:12" x14ac:dyDescent="0.3">
      <c r="A38" s="6" t="s">
        <v>42</v>
      </c>
      <c r="B38" s="20">
        <v>0</v>
      </c>
      <c r="C38" s="17"/>
      <c r="D38" s="17"/>
      <c r="E38" s="4">
        <v>0.25</v>
      </c>
      <c r="F38" s="27">
        <v>0</v>
      </c>
      <c r="G38" s="28">
        <v>0.25</v>
      </c>
      <c r="H38" s="27">
        <v>0</v>
      </c>
      <c r="I38" s="28">
        <v>0.25</v>
      </c>
      <c r="J38" s="27">
        <f t="shared" si="12"/>
        <v>0</v>
      </c>
      <c r="K38" s="28">
        <f t="shared" si="13"/>
        <v>0</v>
      </c>
    </row>
    <row r="39" spans="1:12" x14ac:dyDescent="0.3">
      <c r="A39" s="6" t="s">
        <v>43</v>
      </c>
      <c r="B39" s="20">
        <v>1</v>
      </c>
      <c r="C39" s="17"/>
      <c r="D39" s="17"/>
      <c r="E39" s="5">
        <v>0.05</v>
      </c>
      <c r="F39" s="27">
        <v>1</v>
      </c>
      <c r="G39" s="28">
        <v>24</v>
      </c>
      <c r="H39" s="27">
        <v>1</v>
      </c>
      <c r="I39" s="28">
        <v>24</v>
      </c>
      <c r="J39" s="27">
        <f t="shared" si="12"/>
        <v>1.2000000000000002</v>
      </c>
      <c r="K39" s="28">
        <f t="shared" si="13"/>
        <v>1.2000000000000002</v>
      </c>
    </row>
    <row r="40" spans="1:12" x14ac:dyDescent="0.3">
      <c r="A40" s="6"/>
      <c r="B40" s="20"/>
      <c r="C40" s="17"/>
      <c r="D40" s="17"/>
      <c r="E40" s="5"/>
      <c r="F40" s="27"/>
      <c r="G40" s="28"/>
      <c r="H40" s="27"/>
      <c r="I40" s="28"/>
      <c r="J40" s="27"/>
      <c r="K40" s="28"/>
    </row>
    <row r="41" spans="1:12" x14ac:dyDescent="0.3">
      <c r="A41" s="10" t="s">
        <v>14</v>
      </c>
      <c r="B41" s="19"/>
      <c r="C41" s="16"/>
      <c r="D41" s="16"/>
      <c r="E41" s="11"/>
      <c r="F41" s="25"/>
      <c r="G41" s="26"/>
      <c r="H41" s="25"/>
      <c r="I41" s="26"/>
      <c r="J41" s="33"/>
      <c r="K41" s="34"/>
    </row>
    <row r="42" spans="1:12" x14ac:dyDescent="0.3">
      <c r="A42" s="6" t="s">
        <v>21</v>
      </c>
      <c r="B42" s="20">
        <v>1</v>
      </c>
      <c r="C42" s="17"/>
      <c r="D42" s="17"/>
      <c r="E42" s="5">
        <v>4.5999999999999996</v>
      </c>
      <c r="F42" s="27">
        <v>0.7</v>
      </c>
      <c r="G42" s="28">
        <v>24</v>
      </c>
      <c r="H42" s="27">
        <v>0.7</v>
      </c>
      <c r="I42" s="28">
        <v>24</v>
      </c>
      <c r="J42" s="27">
        <f t="shared" ref="J42:J59" si="14">E42*F42*G42*B42</f>
        <v>77.28</v>
      </c>
      <c r="K42" s="28">
        <f t="shared" ref="K42:K59" si="15">E42*H42*I42*B42</f>
        <v>77.28</v>
      </c>
      <c r="L42" s="3" t="s">
        <v>66</v>
      </c>
    </row>
    <row r="43" spans="1:12" x14ac:dyDescent="0.3">
      <c r="A43" s="6" t="s">
        <v>44</v>
      </c>
      <c r="B43" s="20">
        <v>1</v>
      </c>
      <c r="C43" s="17"/>
      <c r="D43" s="17"/>
      <c r="E43" s="5">
        <v>2.5</v>
      </c>
      <c r="F43" s="27">
        <v>0.7</v>
      </c>
      <c r="G43" s="28">
        <v>24</v>
      </c>
      <c r="H43" s="27">
        <v>0.7</v>
      </c>
      <c r="I43" s="28">
        <v>24</v>
      </c>
      <c r="J43" s="27">
        <f t="shared" si="14"/>
        <v>42</v>
      </c>
      <c r="K43" s="28">
        <f t="shared" si="15"/>
        <v>42</v>
      </c>
      <c r="L43" s="3" t="s">
        <v>66</v>
      </c>
    </row>
    <row r="44" spans="1:12" x14ac:dyDescent="0.3">
      <c r="A44" s="6" t="s">
        <v>22</v>
      </c>
      <c r="B44" s="20">
        <v>1</v>
      </c>
      <c r="C44" s="17"/>
      <c r="D44" s="17"/>
      <c r="E44" s="5">
        <v>5.2</v>
      </c>
      <c r="F44" s="27">
        <v>0.7</v>
      </c>
      <c r="G44" s="28">
        <v>24</v>
      </c>
      <c r="H44" s="27">
        <v>0.7</v>
      </c>
      <c r="I44" s="28">
        <v>24</v>
      </c>
      <c r="J44" s="27">
        <f t="shared" si="14"/>
        <v>87.359999999999985</v>
      </c>
      <c r="K44" s="28">
        <f t="shared" si="15"/>
        <v>87.359999999999985</v>
      </c>
      <c r="L44" s="3" t="s">
        <v>66</v>
      </c>
    </row>
    <row r="45" spans="1:12" x14ac:dyDescent="0.3">
      <c r="A45" s="6" t="s">
        <v>60</v>
      </c>
      <c r="B45" s="20">
        <v>1</v>
      </c>
      <c r="C45" s="17"/>
      <c r="D45" s="17"/>
      <c r="E45" s="5">
        <v>25</v>
      </c>
      <c r="F45" s="27">
        <v>1</v>
      </c>
      <c r="G45" s="28">
        <v>3</v>
      </c>
      <c r="H45" s="27">
        <v>1</v>
      </c>
      <c r="I45" s="28">
        <v>3</v>
      </c>
      <c r="J45" s="27">
        <f t="shared" si="14"/>
        <v>75</v>
      </c>
      <c r="K45" s="28">
        <f t="shared" si="15"/>
        <v>75</v>
      </c>
    </row>
    <row r="46" spans="1:12" x14ac:dyDescent="0.3">
      <c r="A46" s="6" t="s">
        <v>15</v>
      </c>
      <c r="B46" s="20"/>
      <c r="C46" s="17"/>
      <c r="D46" s="17"/>
      <c r="E46" s="5">
        <v>0.7</v>
      </c>
      <c r="F46" s="27">
        <v>0</v>
      </c>
      <c r="G46" s="28">
        <v>0.1</v>
      </c>
      <c r="H46" s="27">
        <v>0</v>
      </c>
      <c r="I46" s="28">
        <v>0.1</v>
      </c>
      <c r="J46" s="27">
        <f t="shared" si="14"/>
        <v>0</v>
      </c>
      <c r="K46" s="28">
        <f t="shared" si="15"/>
        <v>0</v>
      </c>
    </row>
    <row r="47" spans="1:12" x14ac:dyDescent="0.3">
      <c r="A47" s="6" t="s">
        <v>16</v>
      </c>
      <c r="B47" s="20">
        <v>1</v>
      </c>
      <c r="C47" s="17"/>
      <c r="D47" s="17"/>
      <c r="E47" s="5">
        <v>0.34</v>
      </c>
      <c r="F47" s="27">
        <v>2</v>
      </c>
      <c r="G47" s="28">
        <v>12</v>
      </c>
      <c r="H47" s="27">
        <v>4</v>
      </c>
      <c r="I47" s="28">
        <v>0</v>
      </c>
      <c r="J47" s="27">
        <f t="shared" si="14"/>
        <v>8.16</v>
      </c>
      <c r="K47" s="28">
        <f t="shared" si="15"/>
        <v>0</v>
      </c>
    </row>
    <row r="48" spans="1:12" x14ac:dyDescent="0.3">
      <c r="A48" s="6" t="s">
        <v>17</v>
      </c>
      <c r="B48" s="20">
        <v>1</v>
      </c>
      <c r="C48" s="17"/>
      <c r="D48" s="17"/>
      <c r="E48" s="5">
        <v>8</v>
      </c>
      <c r="F48" s="27">
        <v>1</v>
      </c>
      <c r="G48" s="28">
        <v>1</v>
      </c>
      <c r="H48" s="27">
        <v>1</v>
      </c>
      <c r="I48" s="28">
        <v>1</v>
      </c>
      <c r="J48" s="27">
        <f t="shared" si="14"/>
        <v>8</v>
      </c>
      <c r="K48" s="28">
        <f t="shared" si="15"/>
        <v>8</v>
      </c>
    </row>
    <row r="49" spans="1:11" x14ac:dyDescent="0.3">
      <c r="A49" s="6" t="s">
        <v>30</v>
      </c>
      <c r="B49" s="20">
        <v>1</v>
      </c>
      <c r="C49" s="17"/>
      <c r="D49" s="17"/>
      <c r="E49" s="5">
        <v>8</v>
      </c>
      <c r="F49" s="27">
        <v>1</v>
      </c>
      <c r="G49" s="28">
        <v>0.25</v>
      </c>
      <c r="H49" s="27">
        <v>1</v>
      </c>
      <c r="I49" s="28">
        <v>0.25</v>
      </c>
      <c r="J49" s="27">
        <f t="shared" si="14"/>
        <v>2</v>
      </c>
      <c r="K49" s="28">
        <f t="shared" si="15"/>
        <v>2</v>
      </c>
    </row>
    <row r="50" spans="1:11" x14ac:dyDescent="0.3">
      <c r="A50" s="6" t="s">
        <v>18</v>
      </c>
      <c r="B50" s="20">
        <v>1</v>
      </c>
      <c r="C50" s="17"/>
      <c r="D50" s="17"/>
      <c r="E50" s="5">
        <v>4</v>
      </c>
      <c r="F50" s="27">
        <v>6</v>
      </c>
      <c r="G50" s="28">
        <v>0</v>
      </c>
      <c r="H50" s="27">
        <v>6</v>
      </c>
      <c r="I50" s="28">
        <v>0</v>
      </c>
      <c r="J50" s="27">
        <f t="shared" si="14"/>
        <v>0</v>
      </c>
      <c r="K50" s="28">
        <f t="shared" si="15"/>
        <v>0</v>
      </c>
    </row>
    <row r="51" spans="1:11" x14ac:dyDescent="0.3">
      <c r="A51" s="7" t="s">
        <v>20</v>
      </c>
      <c r="B51" s="20">
        <v>1</v>
      </c>
      <c r="C51" s="17"/>
      <c r="D51" s="17"/>
      <c r="E51" s="5">
        <v>1</v>
      </c>
      <c r="F51" s="27">
        <v>1</v>
      </c>
      <c r="G51" s="28">
        <v>12</v>
      </c>
      <c r="H51" s="27">
        <v>1</v>
      </c>
      <c r="I51" s="28">
        <v>4</v>
      </c>
      <c r="J51" s="27">
        <f t="shared" si="14"/>
        <v>12</v>
      </c>
      <c r="K51" s="28">
        <f t="shared" si="15"/>
        <v>4</v>
      </c>
    </row>
    <row r="52" spans="1:11" x14ac:dyDescent="0.3">
      <c r="F52" s="27"/>
      <c r="G52" s="28"/>
      <c r="H52" s="27"/>
      <c r="I52" s="28"/>
      <c r="J52" s="27" t="s">
        <v>52</v>
      </c>
      <c r="K52" s="28" t="s">
        <v>52</v>
      </c>
    </row>
    <row r="53" spans="1:11" x14ac:dyDescent="0.3">
      <c r="A53" s="6" t="s">
        <v>49</v>
      </c>
      <c r="B53" s="20">
        <v>1</v>
      </c>
      <c r="C53" s="17" t="s">
        <v>52</v>
      </c>
      <c r="D53" s="17" t="s">
        <v>52</v>
      </c>
      <c r="E53" s="5">
        <v>9</v>
      </c>
      <c r="F53" s="27">
        <v>1</v>
      </c>
      <c r="G53" s="28">
        <v>2</v>
      </c>
      <c r="H53" s="27">
        <v>1</v>
      </c>
      <c r="I53" s="28">
        <v>0</v>
      </c>
      <c r="J53" s="27">
        <f t="shared" si="14"/>
        <v>18</v>
      </c>
      <c r="K53" s="28">
        <f t="shared" si="15"/>
        <v>0</v>
      </c>
    </row>
    <row r="54" spans="1:11" x14ac:dyDescent="0.3">
      <c r="A54" s="6" t="s">
        <v>26</v>
      </c>
      <c r="B54" s="20">
        <v>1</v>
      </c>
      <c r="C54" s="17"/>
      <c r="D54" s="17"/>
      <c r="E54" s="5">
        <v>4</v>
      </c>
      <c r="F54" s="27">
        <v>2</v>
      </c>
      <c r="G54" s="28">
        <v>6</v>
      </c>
      <c r="H54" s="27">
        <v>1</v>
      </c>
      <c r="I54" s="28">
        <v>1</v>
      </c>
      <c r="J54" s="27">
        <f t="shared" si="14"/>
        <v>48</v>
      </c>
      <c r="K54" s="28">
        <f t="shared" si="15"/>
        <v>4</v>
      </c>
    </row>
    <row r="55" spans="1:11" x14ac:dyDescent="0.3">
      <c r="A55" s="6" t="s">
        <v>61</v>
      </c>
      <c r="B55" s="20">
        <v>1</v>
      </c>
      <c r="C55" s="17"/>
      <c r="D55" s="17"/>
      <c r="E55" s="5">
        <v>2</v>
      </c>
      <c r="F55" s="27">
        <v>1</v>
      </c>
      <c r="G55" s="28">
        <v>0</v>
      </c>
      <c r="H55" s="27">
        <v>1</v>
      </c>
      <c r="I55" s="28">
        <v>24</v>
      </c>
      <c r="J55" s="27">
        <f t="shared" si="14"/>
        <v>0</v>
      </c>
      <c r="K55" s="28">
        <f t="shared" si="15"/>
        <v>48</v>
      </c>
    </row>
    <row r="56" spans="1:11" x14ac:dyDescent="0.3">
      <c r="A56" s="6" t="s">
        <v>27</v>
      </c>
      <c r="B56" s="20">
        <v>1</v>
      </c>
      <c r="C56" s="17"/>
      <c r="D56" s="17"/>
      <c r="E56" s="5">
        <v>1</v>
      </c>
      <c r="F56" s="27">
        <v>1</v>
      </c>
      <c r="G56" s="28">
        <v>2</v>
      </c>
      <c r="H56" s="27">
        <v>1</v>
      </c>
      <c r="I56" s="28">
        <v>2</v>
      </c>
      <c r="J56" s="27">
        <f t="shared" si="14"/>
        <v>2</v>
      </c>
      <c r="K56" s="28">
        <f t="shared" si="15"/>
        <v>2</v>
      </c>
    </row>
    <row r="57" spans="1:11" x14ac:dyDescent="0.3">
      <c r="A57" s="6" t="s">
        <v>28</v>
      </c>
      <c r="B57" s="20">
        <v>1</v>
      </c>
      <c r="C57" s="17"/>
      <c r="D57" s="17"/>
      <c r="E57" s="5">
        <v>0.6</v>
      </c>
      <c r="F57" s="27">
        <v>1</v>
      </c>
      <c r="G57" s="28">
        <v>24</v>
      </c>
      <c r="H57" s="27">
        <v>1</v>
      </c>
      <c r="I57" s="28">
        <v>0</v>
      </c>
      <c r="J57" s="27">
        <f t="shared" si="14"/>
        <v>14.399999999999999</v>
      </c>
      <c r="K57" s="28">
        <f t="shared" si="15"/>
        <v>0</v>
      </c>
    </row>
    <row r="58" spans="1:11" x14ac:dyDescent="0.3">
      <c r="A58" s="6" t="s">
        <v>39</v>
      </c>
      <c r="B58" s="20">
        <v>1</v>
      </c>
      <c r="C58" s="17"/>
      <c r="D58" s="17"/>
      <c r="E58" s="5">
        <v>25</v>
      </c>
      <c r="F58" s="27">
        <v>3</v>
      </c>
      <c r="G58" s="28">
        <v>0.1</v>
      </c>
      <c r="H58" s="27">
        <v>3</v>
      </c>
      <c r="I58" s="28">
        <v>0.1</v>
      </c>
      <c r="J58" s="27">
        <f t="shared" si="14"/>
        <v>7.5</v>
      </c>
      <c r="K58" s="28">
        <f t="shared" si="15"/>
        <v>7.5</v>
      </c>
    </row>
    <row r="59" spans="1:11" x14ac:dyDescent="0.3">
      <c r="A59" s="6" t="s">
        <v>40</v>
      </c>
      <c r="B59" s="20">
        <v>1</v>
      </c>
      <c r="C59" s="17"/>
      <c r="D59" s="17"/>
      <c r="E59" s="5">
        <v>8</v>
      </c>
      <c r="F59" s="27">
        <v>1</v>
      </c>
      <c r="G59" s="28">
        <v>0.5</v>
      </c>
      <c r="H59" s="27">
        <v>1</v>
      </c>
      <c r="I59" s="28">
        <v>0.25</v>
      </c>
      <c r="J59" s="27">
        <f t="shared" si="14"/>
        <v>4</v>
      </c>
      <c r="K59" s="28">
        <f t="shared" si="15"/>
        <v>2</v>
      </c>
    </row>
    <row r="60" spans="1:11" x14ac:dyDescent="0.3">
      <c r="A60" s="6"/>
      <c r="B60" s="20"/>
      <c r="C60" s="17"/>
      <c r="D60" s="17"/>
      <c r="E60" s="5"/>
      <c r="F60" s="27"/>
      <c r="G60" s="28"/>
      <c r="H60" s="27"/>
      <c r="I60" s="28"/>
      <c r="J60" s="27"/>
      <c r="K60" s="28"/>
    </row>
    <row r="61" spans="1:11" x14ac:dyDescent="0.3">
      <c r="A61" s="10" t="s">
        <v>36</v>
      </c>
      <c r="B61" s="19"/>
      <c r="C61" s="16"/>
      <c r="D61" s="16"/>
      <c r="E61" s="11"/>
      <c r="F61" s="25"/>
      <c r="G61" s="26"/>
      <c r="H61" s="25"/>
      <c r="I61" s="26"/>
      <c r="J61" s="33"/>
      <c r="K61" s="34"/>
    </row>
    <row r="62" spans="1:11" x14ac:dyDescent="0.3">
      <c r="A62" s="6" t="s">
        <v>72</v>
      </c>
      <c r="B62" s="20">
        <v>1</v>
      </c>
      <c r="C62" s="17"/>
      <c r="D62" s="17"/>
      <c r="E62" s="5">
        <v>30</v>
      </c>
      <c r="F62" s="27">
        <v>1</v>
      </c>
      <c r="G62" s="28">
        <v>3</v>
      </c>
      <c r="H62" s="27">
        <v>1</v>
      </c>
      <c r="I62" s="28">
        <v>2</v>
      </c>
      <c r="J62" s="27">
        <f t="shared" ref="J62" si="16">E62*F62*G62*B62</f>
        <v>90</v>
      </c>
      <c r="K62" s="28">
        <f t="shared" ref="K62" si="17">E62*H62*I62*B62</f>
        <v>60</v>
      </c>
    </row>
    <row r="63" spans="1:11" x14ac:dyDescent="0.3">
      <c r="A63" s="6"/>
      <c r="B63" s="20"/>
      <c r="C63" s="17"/>
      <c r="D63" s="17"/>
      <c r="E63" s="5"/>
      <c r="F63" s="27"/>
      <c r="G63" s="28"/>
      <c r="H63" s="27"/>
      <c r="I63" s="28"/>
      <c r="J63" s="27"/>
      <c r="K63" s="28"/>
    </row>
    <row r="64" spans="1:11" x14ac:dyDescent="0.3">
      <c r="A64" s="6"/>
      <c r="B64" s="20"/>
      <c r="C64" s="17"/>
      <c r="D64" s="17"/>
      <c r="E64" s="5"/>
      <c r="F64" s="27"/>
      <c r="G64" s="28"/>
      <c r="H64" s="27"/>
      <c r="I64" s="28"/>
      <c r="J64" s="27"/>
      <c r="K64" s="28"/>
    </row>
    <row r="65" spans="1:12" x14ac:dyDescent="0.3">
      <c r="A65" s="6"/>
      <c r="B65" s="20"/>
      <c r="C65" s="17"/>
      <c r="D65" s="17"/>
      <c r="E65" s="5"/>
      <c r="F65" s="27"/>
      <c r="G65" s="28"/>
      <c r="H65" s="27"/>
      <c r="I65" s="28"/>
      <c r="J65" s="27"/>
      <c r="K65" s="28"/>
    </row>
    <row r="66" spans="1:12" x14ac:dyDescent="0.3">
      <c r="A66" s="10" t="s">
        <v>19</v>
      </c>
      <c r="B66" s="19"/>
      <c r="C66" s="16"/>
      <c r="D66" s="16"/>
      <c r="E66" s="11"/>
      <c r="F66" s="25"/>
      <c r="G66" s="26"/>
      <c r="H66" s="25"/>
      <c r="I66" s="26"/>
      <c r="J66" s="33"/>
      <c r="K66" s="34"/>
    </row>
    <row r="67" spans="1:12" x14ac:dyDescent="0.3">
      <c r="A67" s="6" t="s">
        <v>19</v>
      </c>
      <c r="B67" s="20">
        <v>1</v>
      </c>
      <c r="C67" s="17"/>
      <c r="D67" s="17"/>
      <c r="E67" s="5">
        <v>8</v>
      </c>
      <c r="F67" s="27">
        <v>1</v>
      </c>
      <c r="G67" s="28">
        <v>0.5</v>
      </c>
      <c r="H67" s="27">
        <v>0</v>
      </c>
      <c r="I67" s="28">
        <v>0</v>
      </c>
      <c r="J67" s="27">
        <f t="shared" ref="J67" si="18">E67*F67*G67*B67</f>
        <v>4</v>
      </c>
      <c r="K67" s="28">
        <f t="shared" ref="K67" si="19">E67*H67*I67*B67</f>
        <v>0</v>
      </c>
    </row>
    <row r="68" spans="1:12" ht="15" thickBot="1" x14ac:dyDescent="0.35">
      <c r="A68" s="6" t="s">
        <v>65</v>
      </c>
      <c r="B68" s="20">
        <v>1</v>
      </c>
      <c r="C68" s="17"/>
      <c r="D68" s="17" t="s">
        <v>52</v>
      </c>
      <c r="E68" s="5">
        <v>100</v>
      </c>
      <c r="F68" s="29">
        <v>1</v>
      </c>
      <c r="G68" s="30">
        <v>0</v>
      </c>
      <c r="H68" s="29">
        <v>0</v>
      </c>
      <c r="I68" s="30">
        <v>0</v>
      </c>
      <c r="J68" s="29">
        <v>0</v>
      </c>
      <c r="K68" s="30">
        <v>0</v>
      </c>
    </row>
    <row r="69" spans="1:12" x14ac:dyDescent="0.3">
      <c r="I69" s="1" t="s">
        <v>73</v>
      </c>
      <c r="J69" s="12">
        <f>SUM(J3:J68)</f>
        <v>528.08999999999992</v>
      </c>
      <c r="K69" s="12">
        <f>SUM(K3:K68)</f>
        <v>680.98500000000001</v>
      </c>
      <c r="L69" s="3" t="s">
        <v>74</v>
      </c>
    </row>
    <row r="70" spans="1:12" x14ac:dyDescent="0.3">
      <c r="J70" s="13"/>
      <c r="K70" s="13"/>
    </row>
    <row r="71" spans="1:12" x14ac:dyDescent="0.3">
      <c r="I71" s="1" t="s">
        <v>47</v>
      </c>
      <c r="J71" s="12">
        <f>J69/24</f>
        <v>22.003749999999997</v>
      </c>
      <c r="K71" s="12">
        <f>K69/24</f>
        <v>28.374375000000001</v>
      </c>
      <c r="L71" s="3" t="s">
        <v>74</v>
      </c>
    </row>
    <row r="72" spans="1:12" ht="15" thickBot="1" x14ac:dyDescent="0.35">
      <c r="I72" s="1"/>
      <c r="J72" s="12"/>
      <c r="K72" s="12"/>
    </row>
    <row r="73" spans="1:12" x14ac:dyDescent="0.3">
      <c r="A73" s="39" t="s">
        <v>75</v>
      </c>
      <c r="B73" s="40"/>
      <c r="C73" s="40"/>
      <c r="D73" s="40"/>
      <c r="E73" s="40"/>
      <c r="F73" s="40"/>
      <c r="G73" s="40"/>
      <c r="H73" s="40"/>
      <c r="I73" s="40"/>
      <c r="J73" s="40"/>
      <c r="K73" s="41"/>
    </row>
    <row r="74" spans="1:12" x14ac:dyDescent="0.3">
      <c r="A74" s="42"/>
      <c r="B74" s="16"/>
      <c r="C74" s="16"/>
      <c r="D74" s="16"/>
      <c r="E74" s="16"/>
      <c r="F74" s="16"/>
      <c r="G74" s="16"/>
      <c r="H74" s="16"/>
      <c r="I74" s="16"/>
      <c r="J74" s="16"/>
      <c r="K74" s="43"/>
    </row>
    <row r="75" spans="1:12" x14ac:dyDescent="0.3">
      <c r="A75" s="44" t="s">
        <v>50</v>
      </c>
      <c r="B75" s="45">
        <v>1</v>
      </c>
      <c r="C75" s="46">
        <v>840</v>
      </c>
      <c r="D75" s="46">
        <v>12</v>
      </c>
      <c r="E75" s="47">
        <f>C75/D75</f>
        <v>70</v>
      </c>
      <c r="F75" s="48">
        <v>1</v>
      </c>
      <c r="G75" s="47">
        <v>5</v>
      </c>
      <c r="H75" s="48">
        <v>1</v>
      </c>
      <c r="I75" s="47">
        <v>5</v>
      </c>
      <c r="J75" s="47">
        <f>E75*F75*G75</f>
        <v>350</v>
      </c>
      <c r="K75" s="47">
        <f>E75*H75*I75</f>
        <v>350</v>
      </c>
      <c r="L75" s="3" t="s">
        <v>74</v>
      </c>
    </row>
    <row r="76" spans="1:12" x14ac:dyDescent="0.3">
      <c r="A76" s="44" t="s">
        <v>51</v>
      </c>
      <c r="B76" s="45">
        <v>1</v>
      </c>
      <c r="C76" s="49">
        <v>600</v>
      </c>
      <c r="D76" s="49">
        <v>12</v>
      </c>
      <c r="E76" s="47">
        <f>C76/D76</f>
        <v>50</v>
      </c>
      <c r="F76" s="48">
        <v>0</v>
      </c>
      <c r="G76" s="48">
        <v>0</v>
      </c>
      <c r="H76" s="48">
        <v>0.5</v>
      </c>
      <c r="I76" s="48">
        <v>24</v>
      </c>
      <c r="J76" s="47">
        <f>E76*F76*G76</f>
        <v>0</v>
      </c>
      <c r="K76" s="47">
        <f>E76*H76*I76</f>
        <v>600</v>
      </c>
      <c r="L76" s="3" t="s">
        <v>74</v>
      </c>
    </row>
    <row r="77" spans="1:12" x14ac:dyDescent="0.3">
      <c r="I77" s="36" t="s">
        <v>68</v>
      </c>
      <c r="J77" s="37">
        <f>J76+J75-J69</f>
        <v>-178.08999999999992</v>
      </c>
      <c r="K77" s="38">
        <f>K76+K75-K69</f>
        <v>269.01499999999999</v>
      </c>
    </row>
    <row r="78" spans="1:12" x14ac:dyDescent="0.3">
      <c r="I78" s="1" t="s">
        <v>47</v>
      </c>
      <c r="J78" s="35">
        <f>J77/24</f>
        <v>-7.4204166666666636</v>
      </c>
      <c r="K78" s="35">
        <f>K77/24</f>
        <v>11.208958333333333</v>
      </c>
    </row>
    <row r="80" spans="1:12" ht="15" thickBot="1" x14ac:dyDescent="0.35"/>
    <row r="81" spans="9:11" x14ac:dyDescent="0.3">
      <c r="I81" s="50" t="s">
        <v>69</v>
      </c>
      <c r="J81" s="51">
        <v>160</v>
      </c>
      <c r="K81" s="3" t="s">
        <v>71</v>
      </c>
    </row>
    <row r="82" spans="9:11" ht="15" thickBot="1" x14ac:dyDescent="0.35">
      <c r="I82" s="52" t="s">
        <v>70</v>
      </c>
      <c r="J82" s="53">
        <f>-1*J77/J81</f>
        <v>1.1130624999999994</v>
      </c>
      <c r="K82" s="3" t="s">
        <v>76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Calculation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Gebruiker</cp:lastModifiedBy>
  <dcterms:created xsi:type="dcterms:W3CDTF">2015-02-10T15:30:11Z</dcterms:created>
  <dcterms:modified xsi:type="dcterms:W3CDTF">2020-05-02T00:12:26Z</dcterms:modified>
</cp:coreProperties>
</file>